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safs-my.sharepoint.com/personal/louloudi_afs_com_gr/Documents/Podcast/2025/Horeca Heroes/"/>
    </mc:Choice>
  </mc:AlternateContent>
  <xr:revisionPtr revIDLastSave="31" documentId="13_ncr:1_{D222CE33-EE42-4C3F-906F-ADA37F892325}" xr6:coauthVersionLast="47" xr6:coauthVersionMax="47" xr10:uidLastSave="{945C7670-DCAB-4793-8056-D35FCFE982F6}"/>
  <bookViews>
    <workbookView xWindow="690" yWindow="2055" windowWidth="15375" windowHeight="7875" xr2:uid="{A3782FF3-C3C4-459E-BD90-72021D6847CE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 a="1"/>
  <c r="I3" i="1" s="1"/>
  <c r="J3" i="1" s="1"/>
  <c r="K3" i="1" s="1"/>
  <c r="B3" i="1" a="1"/>
  <c r="B3" i="1" s="1"/>
  <c r="C3" i="1" s="1"/>
  <c r="D3" i="1" s="1" a="1"/>
  <c r="D3" i="1" s="1"/>
  <c r="E3" i="1" s="1" a="1"/>
  <c r="E3" i="1" s="1"/>
  <c r="F3" i="1" l="1"/>
  <c r="G3" i="1" s="1"/>
  <c r="H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<sst xmlns="http://schemas.openxmlformats.org/spreadsheetml/2006/main" count="28" uniqueCount="28">
  <si>
    <t>Αποδοχές</t>
  </si>
  <si>
    <t>Ασφαλιστικές Κρατήσεις Εργαζομένου</t>
  </si>
  <si>
    <t>Ποσοστό Ασφαλιστικών Κρατήσεων Εργοδότη</t>
  </si>
  <si>
    <t>Φορολογητέο Ποσό</t>
  </si>
  <si>
    <t>Ποσοστό Ασφαλιστικών Κρατήσεων Εργαζομένου</t>
  </si>
  <si>
    <t>Φορολογικοί Συντελεστές</t>
  </si>
  <si>
    <t>0-10.000</t>
  </si>
  <si>
    <t>10.000,1-20.000</t>
  </si>
  <si>
    <t>20.000,1-30.000</t>
  </si>
  <si>
    <t>30.000,1-40.000</t>
  </si>
  <si>
    <t>40.000,01 και άνω</t>
  </si>
  <si>
    <t>Φόρος Που Αναλογεί</t>
  </si>
  <si>
    <t>Καθαρό Μηνιαίο Ποσό</t>
  </si>
  <si>
    <t>Συνολικό Ετήσιο Κόστος Μισθοδοσίας</t>
  </si>
  <si>
    <t>Ποσοστά Ασφαλιστικών Κρατήσεων</t>
  </si>
  <si>
    <t>ΦΜΥ/ΜΗΝΙΑΙΩΣ</t>
  </si>
  <si>
    <t>Ανώτατες κρατήσεις ΕΦΚΑ Εργαζόμενου</t>
  </si>
  <si>
    <t xml:space="preserve"> Πλαφόν ΕΦΚΑ Εργαζόμενου</t>
  </si>
  <si>
    <t xml:space="preserve"> Πλαφόν ΕΦΚΑ Εργοδότη</t>
  </si>
  <si>
    <t>Ανώτατες κρατήσεις ΕΦΚΑ Εργοδότη</t>
  </si>
  <si>
    <t>Αριθμός τέκνων</t>
  </si>
  <si>
    <t>φορος παρακρατησης</t>
  </si>
  <si>
    <t>Ασφαλιστικές Κρατήσεις Εργοδότη</t>
  </si>
  <si>
    <t xml:space="preserve">Συνολικό (14 καταβολές) Μηνιαίο Κόστος </t>
  </si>
  <si>
    <t>Συνολικό Ετήσιο Ποσό</t>
  </si>
  <si>
    <t>info@afs.gr</t>
  </si>
  <si>
    <t>www.afs.gr</t>
  </si>
  <si>
    <t>210 8317 702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</si>
</sst>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61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161"/>
      <scheme val="minor"/>
    </font>
    <font>
      <b/>
      <u/>
      <sz val="14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0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10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1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/>
    </xf>
    <xf numFmtId="0" fontId="0" fillId="0" borderId="0" xfId="0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0" xfId="0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85725</xdr:colOff>
      <xdr:row>12</xdr:row>
      <xdr:rowOff>28575</xdr:rowOff>
    </xdr:from>
    <xdr:to>
      <xdr:col>4</xdr:col>
      <xdr:colOff>990899</xdr:colOff>
      <xdr:row>17</xdr:row>
      <xdr:rowOff>57340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FD7D99-4F61-0544-BCB9-10936C6D0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6375" y="2695575"/>
          <a:ext cx="2143424" cy="13622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fs.gr/" TargetMode="External"/><Relationship Id="rId1" Type="http://schemas.openxmlformats.org/officeDocument/2006/relationships/hyperlink" Target="mailto:info@afs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F046-12A4-45C2-BC1F-78058D2EE4F5}">
  <dimension ref="A2:K23"/>
  <sheetViews>
    <sheetView tabSelected="1" topLeftCell="A11" workbookViewId="0">
      <selection activeCell="G21" sqref="G21"/>
    </sheetView>
  </sheetViews>
  <sheetFormatPr defaultRowHeight="15" x14ac:dyDescent="0.25"/>
  <cols>
    <col min="1" max="1" width="38" style="4" customWidth="1"/>
    <col min="2" max="2" width="21.42578125" style="4" customWidth="1"/>
    <col min="3" max="3" width="18.5703125" style="4" bestFit="1" customWidth="1"/>
    <col min="4" max="4" width="18.5703125" style="4" customWidth="1"/>
    <col min="5" max="5" width="15.140625" style="4" customWidth="1"/>
    <col min="6" max="6" width="15.42578125" style="4" customWidth="1"/>
    <col min="7" max="7" width="9.28515625" style="4" bestFit="1" customWidth="1"/>
    <col min="8" max="8" width="10.140625" style="4" bestFit="1" customWidth="1"/>
    <col min="9" max="9" width="14.85546875" style="4" customWidth="1"/>
    <col min="10" max="10" width="15.7109375" style="4" customWidth="1"/>
    <col min="11" max="11" width="14.28515625" style="4" customWidth="1"/>
    <col min="12" max="16384" width="9.140625" style="4"/>
  </cols>
  <sheetData>
    <row r="2" spans="1:11" ht="45" x14ac:dyDescent="0.25">
      <c r="A2" s="1" t="s">
        <v>0</v>
      </c>
      <c r="B2" s="2" t="s">
        <v>1</v>
      </c>
      <c r="C2" s="3" t="s">
        <v>3</v>
      </c>
      <c r="D2" s="3" t="s">
        <v>11</v>
      </c>
      <c r="E2" s="3" t="s">
        <v>21</v>
      </c>
      <c r="F2" s="1" t="s">
        <v>15</v>
      </c>
      <c r="G2" s="2" t="s">
        <v>12</v>
      </c>
      <c r="H2" s="2" t="s">
        <v>24</v>
      </c>
      <c r="I2" s="3" t="s">
        <v>22</v>
      </c>
      <c r="J2" s="2" t="s">
        <v>23</v>
      </c>
      <c r="K2" s="2" t="s">
        <v>13</v>
      </c>
    </row>
    <row r="3" spans="1:11" x14ac:dyDescent="0.25">
      <c r="A3" s="5">
        <v>830</v>
      </c>
      <c r="B3" s="6" cm="1">
        <f t="array" ref="B3">_xlfn.IFS(A3&lt;=7373.53,A3*B14,A3&gt;7373.53,1022.71)</f>
        <v>115.121</v>
      </c>
      <c r="C3" s="6">
        <f>(A3-B3)*14</f>
        <v>10008.306</v>
      </c>
      <c r="D3" s="6" cm="1">
        <f t="array" ref="D3">_xlfn.IFS(C3&lt;=10000,C3*B7,C3&lt;=20000,(10000*B7)+(C3-10000)*B8,C3&lt;=30000,(10000*B7)+(10000*B8)+(C3-20000)*B9,C3&lt;=40000,"(10000*B6)+(10000*B7)+((10000*B8)+(C2-30000)*B9",C3&gt;40000,(10000*B7)+(10000*B8)+(10000*B9)+(10000*B10)+(C3-40000)*B11)</f>
        <v>901.8273200000001</v>
      </c>
      <c r="E3" s="6" cm="1">
        <f t="array" ref="E3">_xlfn.IFS(B21=0,D3-777,B21=1,D3-900,B21=2,D3-1120,B21=3,D3-1340)</f>
        <v>124.8273200000001</v>
      </c>
      <c r="F3" s="6">
        <f>E3/14</f>
        <v>8.9162371428571507</v>
      </c>
      <c r="G3" s="7">
        <f>A3-B3-F3</f>
        <v>705.96276285714282</v>
      </c>
      <c r="H3" s="6">
        <f>G3*14</f>
        <v>9883.4786800000002</v>
      </c>
      <c r="I3" s="6" cm="1">
        <f t="array" ref="I3">_xlfn.IFS(A3&lt;=7337.53,A3*B15,A3&gt;7337.53,"1.643,56")</f>
        <v>185.00699999999998</v>
      </c>
      <c r="J3" s="6">
        <f>A3+I3</f>
        <v>1015.0069999999999</v>
      </c>
      <c r="K3" s="7">
        <f>J3*14</f>
        <v>14210.098</v>
      </c>
    </row>
    <row r="6" spans="1:11" x14ac:dyDescent="0.25">
      <c r="A6" s="8" t="s">
        <v>5</v>
      </c>
      <c r="B6" s="8"/>
    </row>
    <row r="7" spans="1:11" x14ac:dyDescent="0.25">
      <c r="A7" s="6" t="s">
        <v>6</v>
      </c>
      <c r="B7" s="9">
        <v>0.09</v>
      </c>
    </row>
    <row r="8" spans="1:11" x14ac:dyDescent="0.25">
      <c r="A8" s="6" t="s">
        <v>7</v>
      </c>
      <c r="B8" s="9">
        <v>0.22</v>
      </c>
    </row>
    <row r="9" spans="1:11" x14ac:dyDescent="0.25">
      <c r="A9" s="6" t="s">
        <v>8</v>
      </c>
      <c r="B9" s="9">
        <v>0.28000000000000003</v>
      </c>
    </row>
    <row r="10" spans="1:11" x14ac:dyDescent="0.25">
      <c r="A10" s="6" t="s">
        <v>9</v>
      </c>
      <c r="B10" s="9">
        <v>0.36</v>
      </c>
      <c r="F10" s="19"/>
      <c r="G10" s="19"/>
      <c r="H10" s="10"/>
    </row>
    <row r="11" spans="1:11" x14ac:dyDescent="0.25">
      <c r="A11" s="6" t="s">
        <v>10</v>
      </c>
      <c r="B11" s="9">
        <v>0.44</v>
      </c>
      <c r="G11" s="11"/>
      <c r="H11" s="11"/>
    </row>
    <row r="12" spans="1:11" x14ac:dyDescent="0.25">
      <c r="G12" s="11"/>
      <c r="H12" s="11"/>
    </row>
    <row r="13" spans="1:11" x14ac:dyDescent="0.25">
      <c r="A13" s="20" t="s">
        <v>14</v>
      </c>
      <c r="B13" s="20"/>
    </row>
    <row r="14" spans="1:11" ht="30" x14ac:dyDescent="0.25">
      <c r="A14" s="12" t="s">
        <v>4</v>
      </c>
      <c r="B14" s="13">
        <v>0.13869999999999999</v>
      </c>
      <c r="D14"/>
      <c r="E14"/>
    </row>
    <row r="15" spans="1:11" ht="30" x14ac:dyDescent="0.25">
      <c r="A15" s="12" t="s">
        <v>2</v>
      </c>
      <c r="B15" s="13">
        <v>0.22289999999999999</v>
      </c>
      <c r="D15"/>
      <c r="E15"/>
    </row>
    <row r="16" spans="1:11" x14ac:dyDescent="0.25">
      <c r="A16" s="14" t="s">
        <v>17</v>
      </c>
      <c r="B16" s="14">
        <v>7373.53</v>
      </c>
      <c r="D16"/>
      <c r="E16"/>
    </row>
    <row r="17" spans="1:6" x14ac:dyDescent="0.25">
      <c r="A17" s="14" t="s">
        <v>16</v>
      </c>
      <c r="B17" s="14">
        <v>1022.71</v>
      </c>
      <c r="D17"/>
      <c r="E17"/>
    </row>
    <row r="18" spans="1:6" x14ac:dyDescent="0.25">
      <c r="A18" s="14" t="s">
        <v>18</v>
      </c>
      <c r="B18" s="14">
        <v>7373.53</v>
      </c>
      <c r="D18"/>
      <c r="E18"/>
    </row>
    <row r="19" spans="1:6" ht="18.75" x14ac:dyDescent="0.25">
      <c r="A19" s="14" t="s">
        <v>19</v>
      </c>
      <c r="B19" s="14">
        <v>1643.56</v>
      </c>
      <c r="D19" s="18" t="s">
        <v>25</v>
      </c>
      <c r="E19" s="17" t="s">
        <v>26</v>
      </c>
      <c r="F19" s="21" t="s">
        <v>27</v>
      </c>
    </row>
    <row r="20" spans="1:6" x14ac:dyDescent="0.25">
      <c r="D20"/>
      <c r="E20"/>
    </row>
    <row r="21" spans="1:6" x14ac:dyDescent="0.25">
      <c r="A21" s="15" t="s">
        <v>20</v>
      </c>
      <c r="B21" s="16">
        <v>0</v>
      </c>
    </row>
    <row r="22" spans="1:6" x14ac:dyDescent="0.25">
      <c r="D22"/>
      <c r="E22"/>
    </row>
    <row r="23" spans="1:6" x14ac:dyDescent="0.25">
      <c r="D23"/>
      <c r="E23"/>
    </row>
  </sheetData>
  <sheetProtection algorithmName="SHA-512" hashValue="kWIbzyNN3QduYgAWy3tObB6s589WGwji0c7QJvbuWUjQxoTw5R1Bj99D9bBj5HfXmyzS3cYcvI2FFJW+Sf6jbg==" saltValue="KnFcqEHCOYxRqs1MpdOnnQ==" spinCount="100000" sheet="1" objects="1" scenarios="1"/>
  <mergeCells count="2">
    <mergeCell ref="F10:G10"/>
    <mergeCell ref="A13:B13"/>
  </mergeCells>
  <hyperlinks>
    <hyperlink ref="D19" r:id="rId1" xr:uid="{3EC69D9A-5069-4364-8F5B-EE068CD79C41}"/>
    <hyperlink ref="E19" r:id="rId2" xr:uid="{0CE8BD97-8980-47B8-8F7E-9227FC6C954D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Θανάσης Καρμίρης | Athens Financial Services®</dc:creator>
  <cp:lastModifiedBy>Γεωργία Λουλούδη | Athens Financial Services®</cp:lastModifiedBy>
  <dcterms:created xsi:type="dcterms:W3CDTF">2024-10-10T09:57:56Z</dcterms:created>
  <dcterms:modified xsi:type="dcterms:W3CDTF">2025-04-14T09:58:58Z</dcterms:modified>
</cp:coreProperties>
</file>